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7\07\"/>
    </mc:Choice>
  </mc:AlternateContent>
  <xr:revisionPtr revIDLastSave="0" documentId="8_{5F47D426-81D0-4478-9B89-F9BAE0AB7992}" xr6:coauthVersionLast="47" xr6:coauthVersionMax="47" xr10:uidLastSave="{00000000-0000-0000-0000-000000000000}"/>
  <bookViews>
    <workbookView xWindow="-108" yWindow="-108" windowWidth="23256" windowHeight="12576" xr2:uid="{778A78A6-6392-40AF-8730-26785667A6F2}"/>
  </bookViews>
  <sheets>
    <sheet name="Controle de Despesa Executor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'Controle de Despesa Executora'!$B$3:$L$7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D7" i="1"/>
  <c r="K6" i="1"/>
  <c r="L6" i="1" s="1"/>
  <c r="D6" i="1"/>
  <c r="K5" i="1"/>
  <c r="D5" i="1"/>
  <c r="K4" i="1"/>
  <c r="L4" i="1" s="1"/>
  <c r="D4" i="1"/>
  <c r="J2" i="1"/>
  <c r="A5" i="1" l="1"/>
  <c r="A6" i="1"/>
  <c r="L5" i="1"/>
  <c r="A4" i="1"/>
  <c r="L7" i="1"/>
  <c r="A7" i="1"/>
</calcChain>
</file>

<file path=xl/sharedStrings.xml><?xml version="1.0" encoding="utf-8"?>
<sst xmlns="http://schemas.openxmlformats.org/spreadsheetml/2006/main" count="38" uniqueCount="20">
  <si>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</si>
  <si>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</si>
  <si>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</si>
  <si>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</si>
  <si>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</si>
  <si>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</si>
  <si>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</si>
  <si>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</si>
  <si>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</si>
  <si>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</si>
  <si>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</si>
  <si>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</si>
  <si>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</si>
  <si>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</si>
  <si>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</si>
  <si>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TRANSFERENCIA</t>
  </si>
  <si>
    <t>01.01</t>
  </si>
  <si>
    <t>141-8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</si>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</sst>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16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</cellXfs>
  <cellStyles count="4">
    <cellStyle name="Normal" xfId="0" builtinId="0"/>
    <cellStyle name="Normal 7" xfId="2" xr:uid="{F1EB3927-588D-4513-AF19-CE00A29E5086}"/>
    <cellStyle name="Vírgula" xfId="1" builtinId="3"/>
    <cellStyle name="Vírgula 5" xfId="3" xr:uid="{D3A422D7-A835-4F52-ADE5-586F048C80A5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CEAF6792-885E-4E06-993B-853AD9F1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.2017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 refreshError="1"/>
      <sheetData sheetId="1">
        <row r="3">
          <cell r="B3" t="str">
            <v>PRESTAÇÃO DE CONTAS INST. IBGH/HEELJ</v>
          </cell>
          <cell r="C3">
            <v>2016</v>
          </cell>
          <cell r="Q3">
            <v>2017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 t="e">
            <v>#DIV/0!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e">
            <v>#DIV/0!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 t="e">
            <v>#DIV/0!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 t="e">
            <v>#DIV/0!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 t="e">
            <v>#DIV/0!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 t="e">
            <v>#DIV/0!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e">
            <v>#DIV/0!</v>
          </cell>
        </row>
        <row r="15">
          <cell r="C15" t="str">
            <v>ENTRADAS EM CONTA CORRENTE</v>
          </cell>
          <cell r="Q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9149019.4800000004</v>
          </cell>
          <cell r="AD17">
            <v>0.99746376217452271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23263.09</v>
          </cell>
          <cell r="AD18">
            <v>2.5362378254772844E-3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9172282.5700000003</v>
          </cell>
          <cell r="AD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9172282.5700000003</v>
          </cell>
          <cell r="AD26">
            <v>1</v>
          </cell>
        </row>
        <row r="27">
          <cell r="C27" t="str">
            <v>APLICAÇÃO FINANCEIRA</v>
          </cell>
          <cell r="Q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3748809.44</v>
          </cell>
          <cell r="AD28">
            <v>-2.717940707469455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-5128092.45</v>
          </cell>
          <cell r="AD29">
            <v>3.717940707469455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-1379283.0100000002</v>
          </cell>
          <cell r="AD31">
            <v>1</v>
          </cell>
        </row>
        <row r="32">
          <cell r="C32" t="str">
            <v>GASTOS/TRANSFERÊNCIAS</v>
          </cell>
          <cell r="Q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-12808.56</v>
          </cell>
          <cell r="AD33">
            <v>1.6510415120923861E-3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-2216293.25</v>
          </cell>
          <cell r="AD34">
            <v>0.28568333666861451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-3352302.2699999996</v>
          </cell>
          <cell r="AD35">
            <v>0.43211650715236827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-609166.62999999989</v>
          </cell>
          <cell r="AD36">
            <v>7.8522440767066937E-2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-134898.4</v>
          </cell>
          <cell r="AD37">
            <v>1.7388594683152792E-2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-51977.09</v>
          </cell>
          <cell r="AD38">
            <v>6.699920464733119E-3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315081.37999999942</v>
          </cell>
          <cell r="AD39">
            <v>-4.0614435820057429E-2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-187748.94000000003</v>
          </cell>
          <cell r="AD41">
            <v>2.4201104089089074E-2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-350416.89</v>
          </cell>
          <cell r="AD42">
            <v>4.5169233069783911E-2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-15591.65</v>
          </cell>
          <cell r="AD43">
            <v>2.009785752029522E-3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-5565</v>
          </cell>
          <cell r="AD45">
            <v>7.1733637620420478E-4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-1136179.42</v>
          </cell>
          <cell r="AD47">
            <v>0.14645513528492277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-7757866.7200000007</v>
          </cell>
          <cell r="AD50">
            <v>1.0000000000000002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-7757866.7199999997</v>
          </cell>
          <cell r="AD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35132.840000000782</v>
          </cell>
          <cell r="AD60">
            <v>1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35132.840000000782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35132.83999999833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</row>
      </sheetData>
      <sheetData sheetId="2" refreshError="1"/>
      <sheetData sheetId="3" refreshError="1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4584-74B6-4080-ABEA-295111053AE9}">
  <sheetPr>
    <pageSetUpPr fitToPage="1"/>
  </sheetPr>
  <dimension ref="A1:L7"/>
  <sheetViews>
    <sheetView showGridLines="0" tabSelected="1" zoomScale="85" zoomScaleNormal="85" workbookViewId="0">
      <pane ySplit="3" topLeftCell="A4" activePane="bottomLeft" state="frozen"/>
      <selection pane="bottomLeft" activeCell="B3" sqref="B3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5" style="21" bestFit="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5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 t="s">
        <v>0</v>
      </c>
      <c r="D1" s="4"/>
      <c r="E1" s="5"/>
      <c r="F1" s="6"/>
      <c r="G1" s="6"/>
      <c r="H1" s="7"/>
      <c r="J1" s="9">
        <v>8011423.0999999996</v>
      </c>
      <c r="K1" s="10">
        <v>15168628.049999999</v>
      </c>
    </row>
    <row r="2" spans="1:12" ht="24" customHeight="1" thickBot="1" x14ac:dyDescent="0.35">
      <c r="B2" s="11"/>
      <c r="C2" s="3" t="s">
        <v>1</v>
      </c>
      <c r="D2" s="4"/>
      <c r="E2" s="5"/>
      <c r="F2" s="12"/>
      <c r="G2" s="13"/>
      <c r="H2" s="7"/>
      <c r="I2" s="14" t="s">
        <v>2</v>
      </c>
      <c r="J2" s="15">
        <f>SUBTOTAL(9,J4:J1048576)</f>
        <v>-84598.25</v>
      </c>
      <c r="K2" s="10">
        <v>-16162987.110000007</v>
      </c>
    </row>
    <row r="3" spans="1:12" ht="31.5" customHeight="1" x14ac:dyDescent="0.3">
      <c r="B3" s="16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20" t="s">
        <v>12</v>
      </c>
      <c r="L3" s="7" t="s">
        <v>13</v>
      </c>
    </row>
    <row r="4" spans="1:12" ht="15" customHeight="1" x14ac:dyDescent="0.3">
      <c r="A4" s="1" t="str">
        <f t="shared" ref="A4:A5" si="0">IF(K4="NÃO ENCONTRADO",0,RIGHT(D4,4))</f>
        <v>2017</v>
      </c>
      <c r="B4" s="21" t="s">
        <v>17</v>
      </c>
      <c r="C4" s="21" t="s">
        <v>14</v>
      </c>
      <c r="D4" s="22" t="str">
        <f t="shared" ref="D4:D5" si="1">TEXT(E4,"mmm/aaaa")</f>
        <v>jul/2017</v>
      </c>
      <c r="E4" s="23">
        <v>42919</v>
      </c>
      <c r="F4" s="24" t="s">
        <v>15</v>
      </c>
      <c r="G4" s="21" t="s">
        <v>16</v>
      </c>
      <c r="H4" s="8" t="s">
        <v>18</v>
      </c>
      <c r="I4" s="8" t="s">
        <v>19</v>
      </c>
      <c r="J4" s="25">
        <v>-70000</v>
      </c>
      <c r="K4" s="26" t="str">
        <f>IFERROR(IFERROR(VLOOKUP(I4,'[1]DE-PARA'!B:D,3,0),VLOOKUP(I4,'[1]DE-PARA'!C:D,2,0)),"NÃO ENCONTRADO")</f>
        <v>Reembolso de Rateios(-)</v>
      </c>
      <c r="L4" s="7" t="str">
        <f>VLOOKUP(K4,'[1]Base -Receita-Despesa'!$B:$AE,1,FALSE)</f>
        <v>Reembolso de Rateios(-)</v>
      </c>
    </row>
    <row r="5" spans="1:12" ht="15" customHeight="1" x14ac:dyDescent="0.3">
      <c r="A5" s="1" t="str">
        <f t="shared" si="0"/>
        <v>2017</v>
      </c>
      <c r="B5" s="21" t="s">
        <v>17</v>
      </c>
      <c r="C5" s="21" t="s">
        <v>14</v>
      </c>
      <c r="D5" s="22" t="str">
        <f t="shared" si="1"/>
        <v>jul/2017</v>
      </c>
      <c r="E5" s="23">
        <v>42920</v>
      </c>
      <c r="F5" s="24" t="s">
        <v>15</v>
      </c>
      <c r="G5" s="21" t="s">
        <v>16</v>
      </c>
      <c r="H5" s="8" t="s">
        <v>18</v>
      </c>
      <c r="I5" s="8" t="s">
        <v>19</v>
      </c>
      <c r="J5" s="25">
        <v>-5000</v>
      </c>
      <c r="K5" s="26" t="str">
        <f>IFERROR(IFERROR(VLOOKUP(I5,'[1]DE-PARA'!B:D,3,0),VLOOKUP(I5,'[1]DE-PARA'!C:D,2,0)),"NÃO ENCONTRADO")</f>
        <v>Reembolso de Rateios(-)</v>
      </c>
      <c r="L5" s="7" t="str">
        <f>VLOOKUP(K5,'[1]Base -Receita-Despesa'!$B:$AE,1,FALSE)</f>
        <v>Reembolso de Rateios(-)</v>
      </c>
    </row>
    <row r="6" spans="1:12" ht="15" customHeight="1" x14ac:dyDescent="0.3">
      <c r="A6" s="1" t="str">
        <f t="shared" ref="A6" si="2">IF(K6="NÃO ENCONTRADO",0,RIGHT(D6,4))</f>
        <v>2017</v>
      </c>
      <c r="B6" s="21" t="s">
        <v>17</v>
      </c>
      <c r="C6" s="21" t="s">
        <v>14</v>
      </c>
      <c r="D6" s="22" t="str">
        <f t="shared" ref="D6" si="3">TEXT(E6,"mmm/aaaa")</f>
        <v>jul/2017</v>
      </c>
      <c r="E6" s="23">
        <v>42926</v>
      </c>
      <c r="F6" s="24" t="s">
        <v>15</v>
      </c>
      <c r="G6" s="21" t="s">
        <v>16</v>
      </c>
      <c r="H6" s="8" t="s">
        <v>18</v>
      </c>
      <c r="I6" s="8" t="s">
        <v>19</v>
      </c>
      <c r="J6" s="25">
        <v>-10000</v>
      </c>
      <c r="K6" s="26" t="str">
        <f>IFERROR(IFERROR(VLOOKUP(I6,'[1]DE-PARA'!B:D,3,0),VLOOKUP(I6,'[1]DE-PARA'!C:D,2,0)),"NÃO ENCONTRADO")</f>
        <v>Reembolso de Rateios(-)</v>
      </c>
      <c r="L6" s="7" t="str">
        <f>VLOOKUP(K6,'[1]Base -Receita-Despesa'!$B:$AE,1,FALSE)</f>
        <v>Reembolso de Rateios(-)</v>
      </c>
    </row>
    <row r="7" spans="1:12" ht="15" customHeight="1" x14ac:dyDescent="0.3">
      <c r="A7" s="1" t="str">
        <f t="shared" ref="A7" si="4">IF(K7="NÃO ENCONTRADO",0,RIGHT(D7,4))</f>
        <v>2017</v>
      </c>
      <c r="B7" s="21" t="s">
        <v>17</v>
      </c>
      <c r="C7" s="21" t="s">
        <v>14</v>
      </c>
      <c r="D7" s="22" t="str">
        <f t="shared" ref="D7" si="5">TEXT(E7,"mmm/aaaa")</f>
        <v>jul/2017</v>
      </c>
      <c r="E7" s="23">
        <v>42947</v>
      </c>
      <c r="F7" s="24" t="s">
        <v>15</v>
      </c>
      <c r="G7" s="21" t="s">
        <v>16</v>
      </c>
      <c r="H7" s="8" t="s">
        <v>18</v>
      </c>
      <c r="I7" s="8" t="s">
        <v>19</v>
      </c>
      <c r="J7" s="25">
        <v>401.75</v>
      </c>
      <c r="K7" s="26" t="str">
        <f>IFERROR(IFERROR(VLOOKUP(I7,'[1]DE-PARA'!B:D,3,0),VLOOKUP(I7,'[1]DE-PARA'!C:D,2,0)),"NÃO ENCONTRADO")</f>
        <v>Reembolso de Rateios(-)</v>
      </c>
      <c r="L7" s="7" t="str">
        <f>VLOOKUP(K7,'[1]Base -Receita-Despesa'!$B:$AE,1,FALSE)</f>
        <v>Reembolso de Rateios(-)</v>
      </c>
    </row>
  </sheetData>
  <autoFilter ref="B3:L7" xr:uid="{00000000-0001-0000-0400-000000000000}"/>
  <conditionalFormatting sqref="K4:K7">
    <cfRule type="cellIs" dxfId="0" priority="1" operator="equal">
      <formula>"NÃO ENCONTRADO"</formula>
    </cfRule>
  </conditionalFormatting>
  <dataValidations count="1">
    <dataValidation type="list" allowBlank="1" showInputMessage="1" showErrorMessage="1" sqref="I6:I7 I4" xr:uid="{6F338632-AA83-4752-93CB-20F8982EDA6B}">
      <formula1>NATUREZA</formula1>
    </dataValidation>
  </dataValidations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DOCID-2020503232-2451349</_dlc_DocId>
    <_dlc_DocIdUrl xmlns="c1178b72-d3f5-4356-be28-21acd058a982">
      <Url>https://ibghorg.sharepoint.com/documentos/_layouts/15/DocIdRedir.aspx?ID=DOCID-2020503232-2451349</Url>
      <Description>DOCID-2020503232-2451349</Description>
    </_dlc_DocIdUrl>
  </documentManagement>
</p:properties>
</file>

<file path=customXml/itemProps1.xml><?xml version="1.0" encoding="utf-8"?>
<ds:datastoreItem xmlns:ds="http://schemas.openxmlformats.org/officeDocument/2006/customXml" ds:itemID="{E3ED3F87-4CF0-43F8-85D1-CC2D97D307FE}"/>
</file>

<file path=customXml/itemProps2.xml><?xml version="1.0" encoding="utf-8"?>
<ds:datastoreItem xmlns:ds="http://schemas.openxmlformats.org/officeDocument/2006/customXml" ds:itemID="{8C86A8AA-7F2F-4713-9EA8-9F78F8032BD4}"/>
</file>

<file path=customXml/itemProps3.xml><?xml version="1.0" encoding="utf-8"?>
<ds:datastoreItem xmlns:ds="http://schemas.openxmlformats.org/officeDocument/2006/customXml" ds:itemID="{DC7C7BD9-6E98-494C-91C1-E62F77D7EC2A}"/>
</file>

<file path=customXml/itemProps4.xml><?xml version="1.0" encoding="utf-8"?>
<ds:datastoreItem xmlns:ds="http://schemas.openxmlformats.org/officeDocument/2006/customXml" ds:itemID="{01382F9C-5630-4C87-9007-4EDE55C1D9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Controle de Despesa Executora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2022-09-19T12:15:34Z</dcterms:created>
  <dcterms:modified xsi:type="dcterms:W3CDTF">2022-09-19T12:16:56Z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901b3809-1e46-4cdc-8473-e4e1c69411b8</vt:lpwstr>
  </property>
</Properties>
</file>